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Лист1" sheetId="1" r:id="rId1"/>
  </sheets>
  <definedNames>
    <definedName name="_xlnm.Print_Area" localSheetId="0">Лист1!$A$1:$G$41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21" i="1"/>
  <c r="F7" i="1" l="1"/>
  <c r="G22" i="1"/>
  <c r="E22" i="1"/>
  <c r="E8" i="1" l="1"/>
  <c r="E7" i="1" s="1"/>
  <c r="C22" i="1" l="1"/>
  <c r="G9" i="1" l="1"/>
  <c r="G8" i="1" s="1"/>
  <c r="G7" i="1" s="1"/>
</calcChain>
</file>

<file path=xl/sharedStrings.xml><?xml version="1.0" encoding="utf-8"?>
<sst xmlns="http://schemas.openxmlformats.org/spreadsheetml/2006/main" count="90" uniqueCount="62">
  <si>
    <t>Наименование основных 
видов деятельности</t>
  </si>
  <si>
    <t>Код бюджетной классификации</t>
  </si>
  <si>
    <t>Налоговые доходы</t>
  </si>
  <si>
    <t>1 01 01000 00 0000 110</t>
  </si>
  <si>
    <t>Налог на прибыль организаций</t>
  </si>
  <si>
    <t>1 01 02000 00 0000 110</t>
  </si>
  <si>
    <t>Налог на доходы физических лиц</t>
  </si>
  <si>
    <t>1 03 00000 00 0000 110</t>
  </si>
  <si>
    <t xml:space="preserve">Акцизы </t>
  </si>
  <si>
    <t>в том числе</t>
  </si>
  <si>
    <t>- акцизы на алкоголь</t>
  </si>
  <si>
    <t>1 05 00000 00 0000 110</t>
  </si>
  <si>
    <t>1 06 01000 00 0000 110</t>
  </si>
  <si>
    <t>Налог на имущество физических лиц</t>
  </si>
  <si>
    <t>1 06 02000 00 0000 110</t>
  </si>
  <si>
    <t>Налог на имущество организаций</t>
  </si>
  <si>
    <t>1 06 04000 00 0000 110</t>
  </si>
  <si>
    <t>Транспортный налог</t>
  </si>
  <si>
    <t>1 06 06000 00 0000 110</t>
  </si>
  <si>
    <t>Земельный налог</t>
  </si>
  <si>
    <t xml:space="preserve">Иные налоговые доходы </t>
  </si>
  <si>
    <t>Неналоговые доходы</t>
  </si>
  <si>
    <t>Доходы от использования имущества</t>
  </si>
  <si>
    <t xml:space="preserve">Доходы от продажи материальных и нематериальных активов </t>
  </si>
  <si>
    <t>Штрафные санкции, возмещение ущерба</t>
  </si>
  <si>
    <t>Прочие неналоговые доходы</t>
  </si>
  <si>
    <t>2 00 00000 00 0000 000</t>
  </si>
  <si>
    <t>Безвозмездные поступления</t>
  </si>
  <si>
    <t>2 02 01000 00 0000 000</t>
  </si>
  <si>
    <t>Дотации</t>
  </si>
  <si>
    <t>2 02 02000 00 0000 000</t>
  </si>
  <si>
    <t>2 02 03000 00 0000 000</t>
  </si>
  <si>
    <t>2 02 04000 00 0000 000</t>
  </si>
  <si>
    <t>2 07 00000 00 0000 000</t>
  </si>
  <si>
    <t>2 18 00000 00 0000 000</t>
  </si>
  <si>
    <t>2 19 00000 00 0000 000</t>
  </si>
  <si>
    <t>Доходы от оказания платных услуг и компенсация затрат государства</t>
  </si>
  <si>
    <t>Налоговые и неналоговые доходы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</si>
  <si>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</si>
  <si>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</si>
  <si>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</si>
  <si>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</si>
  <si>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</si>
  <si>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- акцизы на нефтепродукты</t>
  </si>
  <si>
    <t>млн рублей</t>
  </si>
  <si>
    <t>Доходы от возврата бюджетами бюджетной системы РФ и организациями остатков субсидий , субвенций и иных межбюджетных трансфертов, имеющих целевое назначение, прошлых лет</t>
  </si>
  <si>
    <t>Платежи при пользовании природными ресурсами</t>
  </si>
  <si>
    <t>Административные платежи и сборы</t>
  </si>
  <si>
    <t>Безвозмездные поступления от негосударственных организаций</t>
  </si>
  <si>
    <t>2025 год</t>
  </si>
  <si>
    <t>Безвозмездные поступления от государственных (муниципальных) организаций</t>
  </si>
  <si>
    <t xml:space="preserve"> </t>
  </si>
  <si>
    <t>Налоги, предусмотренные специальными налоговыми режимами</t>
  </si>
  <si>
    <t>-</t>
  </si>
  <si>
    <t>2026 год</t>
  </si>
  <si>
    <t xml:space="preserve">Сведения о доходах бюджета по видам доходов на 2025 год и плановый период 2026 и 2027 годов в сравнении с ожидаемым исполнением за 2024 год </t>
  </si>
  <si>
    <t xml:space="preserve">Отчет об исполнении за 2023 год </t>
  </si>
  <si>
    <t>Оценка исполнения за 2024 год</t>
  </si>
  <si>
    <t>2027 год</t>
  </si>
  <si>
    <t>Доходы бюджета, всего -</t>
  </si>
  <si>
    <t xml:space="preserve">Проект закона о бюджете на 2025 год и плановый период 2026 и 2027 годов* </t>
  </si>
  <si>
    <t xml:space="preserve">*- структура доходов бюджета города Москвы на 2025 год и плановый период 2026 и 2027 годов приведена в соотвествии с  Реестром источников доходов бюджета города Москвы на 2025 год и плановый период 2026 и 2027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</si>
</sst>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9" fontId="8" fillId="0" borderId="8">
      <alignment horizontal="left" wrapText="1" indent="2"/>
      <protection locked="0"/>
    </xf>
  </cellStyleXfs>
  <cellXfs count="50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1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0" fontId="5" fillId="0" borderId="1" xfId="0" applyFont="1" applyBorder="1"/>
    <xf numFmtId="0" fontId="3" fillId="0" borderId="3" xfId="0" applyFont="1" applyBorder="1"/>
    <xf numFmtId="0" fontId="3" fillId="0" borderId="4" xfId="0" applyFont="1" applyBorder="1"/>
    <xf numFmtId="0" fontId="6" fillId="0" borderId="4" xfId="0" applyFont="1" applyBorder="1" applyAlignment="1">
      <alignment vertical="center"/>
    </xf>
    <xf numFmtId="0" fontId="6" fillId="0" borderId="0" xfId="0" applyFont="1"/>
    <xf numFmtId="0" fontId="3" fillId="0" borderId="6" xfId="0" applyFont="1" applyBorder="1"/>
    <xf numFmtId="0" fontId="3" fillId="0" borderId="1" xfId="0" applyFont="1" applyBorder="1"/>
    <xf numFmtId="0" fontId="5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49" fontId="4" fillId="2" borderId="9" xfId="1" applyNumberFormat="1" applyFont="1" applyFill="1" applyBorder="1" applyAlignment="1">
      <alignment vertical="center" wrapText="1"/>
    </xf>
    <xf numFmtId="0" fontId="2" fillId="0" borderId="9" xfId="1" applyFont="1" applyBorder="1" applyAlignment="1">
      <alignment horizontal="center" vertical="center" wrapText="1"/>
    </xf>
    <xf numFmtId="49" fontId="2" fillId="2" borderId="9" xfId="1" applyNumberFormat="1" applyFont="1" applyFill="1" applyBorder="1" applyAlignment="1">
      <alignment vertical="center" wrapText="1"/>
    </xf>
    <xf numFmtId="49" fontId="5" fillId="2" borderId="9" xfId="1" applyNumberFormat="1" applyFont="1" applyFill="1" applyBorder="1" applyAlignment="1">
      <alignment vertical="center" wrapText="1"/>
    </xf>
    <xf numFmtId="49" fontId="3" fillId="2" borderId="9" xfId="1" applyNumberFormat="1" applyFont="1" applyFill="1" applyBorder="1" applyAlignment="1">
      <alignment vertical="center" wrapText="1"/>
    </xf>
    <xf numFmtId="164" fontId="3" fillId="2" borderId="9" xfId="1" applyNumberFormat="1" applyFont="1" applyFill="1" applyBorder="1" applyAlignment="1">
      <alignment horizontal="right" vertical="center"/>
    </xf>
    <xf numFmtId="49" fontId="7" fillId="2" borderId="9" xfId="1" applyNumberFormat="1" applyFont="1" applyFill="1" applyBorder="1" applyAlignment="1">
      <alignment vertical="center" wrapText="1"/>
    </xf>
    <xf numFmtId="164" fontId="10" fillId="3" borderId="0" xfId="0" applyNumberFormat="1" applyFont="1" applyFill="1" applyBorder="1" applyAlignment="1">
      <alignment horizontal="right" vertical="top" wrapText="1"/>
    </xf>
    <xf numFmtId="0" fontId="3" fillId="0" borderId="9" xfId="0" applyFont="1" applyBorder="1" applyAlignment="1">
      <alignment wrapText="1"/>
    </xf>
    <xf numFmtId="164" fontId="2" fillId="0" borderId="9" xfId="1" applyNumberFormat="1" applyFont="1" applyFill="1" applyBorder="1" applyAlignment="1">
      <alignment horizontal="right" vertical="center"/>
    </xf>
    <xf numFmtId="164" fontId="2" fillId="0" borderId="9" xfId="1" applyNumberFormat="1" applyFont="1" applyFill="1" applyBorder="1" applyAlignment="1">
      <alignment horizontal="right"/>
    </xf>
    <xf numFmtId="164" fontId="4" fillId="0" borderId="9" xfId="1" applyNumberFormat="1" applyFont="1" applyFill="1" applyBorder="1" applyAlignment="1">
      <alignment horizontal="right" vertical="center"/>
    </xf>
    <xf numFmtId="164" fontId="3" fillId="0" borderId="9" xfId="1" applyNumberFormat="1" applyFont="1" applyFill="1" applyBorder="1" applyAlignment="1">
      <alignment horizontal="right" vertical="center"/>
    </xf>
    <xf numFmtId="164" fontId="7" fillId="0" borderId="9" xfId="1" applyNumberFormat="1" applyFont="1" applyFill="1" applyBorder="1" applyAlignment="1">
      <alignment horizontal="right" vertical="center"/>
    </xf>
    <xf numFmtId="164" fontId="5" fillId="0" borderId="9" xfId="1" applyNumberFormat="1" applyFont="1" applyFill="1" applyBorder="1" applyAlignment="1">
      <alignment horizontal="right" vertical="center"/>
    </xf>
    <xf numFmtId="0" fontId="2" fillId="0" borderId="9" xfId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right" vertical="top" wrapText="1"/>
    </xf>
    <xf numFmtId="164" fontId="3" fillId="0" borderId="9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164" fontId="3" fillId="0" borderId="9" xfId="0" applyNumberFormat="1" applyFont="1" applyFill="1" applyBorder="1" applyAlignment="1">
      <alignment horizontal="center" vertical="center"/>
    </xf>
    <xf numFmtId="0" fontId="2" fillId="0" borderId="9" xfId="1" applyFont="1" applyBorder="1" applyAlignment="1">
      <alignment horizontal="left" vertical="center" wrapText="1"/>
    </xf>
    <xf numFmtId="164" fontId="3" fillId="0" borderId="9" xfId="0" applyNumberFormat="1" applyFont="1" applyFill="1" applyBorder="1"/>
    <xf numFmtId="164" fontId="6" fillId="0" borderId="9" xfId="1" applyNumberFormat="1" applyFont="1" applyFill="1" applyBorder="1" applyAlignment="1">
      <alignment horizontal="right" vertical="center"/>
    </xf>
    <xf numFmtId="164" fontId="5" fillId="0" borderId="0" xfId="0" applyNumberFormat="1" applyFont="1" applyFill="1"/>
    <xf numFmtId="164" fontId="5" fillId="0" borderId="10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</cellXfs>
  <cellStyles count="3">
    <cellStyle name="xl31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4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view="pageBreakPreview" topLeftCell="B1" zoomScale="70" zoomScaleNormal="70" zoomScaleSheetLayoutView="70" workbookViewId="0">
      <pane ySplit="6" topLeftCell="A28" activePane="bottomLeft" state="frozen"/>
      <selection activeCell="B1" sqref="B1"/>
      <selection pane="bottomLeft" activeCell="B41" sqref="B41:G41"/>
    </sheetView>
  </sheetViews>
  <sheetFormatPr defaultColWidth="9.140625" defaultRowHeight="18.75" x14ac:dyDescent="0.3"/>
  <cols>
    <col min="1" max="1" width="22.5703125" style="1" hidden="1" customWidth="1"/>
    <col min="2" max="2" width="63.28515625" style="1" customWidth="1"/>
    <col min="3" max="3" width="18.28515625" style="1" customWidth="1"/>
    <col min="4" max="4" width="17" style="1" customWidth="1"/>
    <col min="5" max="5" width="17.28515625" style="1" customWidth="1"/>
    <col min="6" max="6" width="17.5703125" style="1" customWidth="1"/>
    <col min="7" max="7" width="16.5703125" style="1" customWidth="1"/>
    <col min="8" max="8" width="19.28515625" style="1" customWidth="1"/>
    <col min="9" max="9" width="17.140625" style="1" customWidth="1"/>
    <col min="10" max="10" width="13.140625" style="1" customWidth="1"/>
    <col min="11" max="11" width="17" style="1" customWidth="1"/>
    <col min="12" max="16384" width="9.140625" style="1"/>
  </cols>
  <sheetData>
    <row r="1" spans="1:9" x14ac:dyDescent="0.3">
      <c r="G1" s="18"/>
    </row>
    <row r="2" spans="1:9" ht="39" customHeight="1" x14ac:dyDescent="0.3">
      <c r="A2" s="48" t="s">
        <v>55</v>
      </c>
      <c r="B2" s="48"/>
      <c r="C2" s="48"/>
      <c r="D2" s="48"/>
      <c r="E2" s="48"/>
      <c r="F2" s="48"/>
      <c r="G2" s="48"/>
    </row>
    <row r="3" spans="1:9" x14ac:dyDescent="0.3">
      <c r="A3" s="2"/>
      <c r="B3" s="3"/>
      <c r="C3" s="2"/>
      <c r="D3" s="2"/>
      <c r="G3" s="18" t="s">
        <v>44</v>
      </c>
    </row>
    <row r="4" spans="1:9" ht="57" customHeight="1" thickBot="1" x14ac:dyDescent="0.35">
      <c r="A4" s="2"/>
      <c r="B4" s="49" t="s">
        <v>0</v>
      </c>
      <c r="C4" s="49" t="s">
        <v>56</v>
      </c>
      <c r="D4" s="49" t="s">
        <v>57</v>
      </c>
      <c r="E4" s="49" t="s">
        <v>60</v>
      </c>
      <c r="F4" s="49"/>
      <c r="G4" s="49"/>
    </row>
    <row r="5" spans="1:9" ht="38.25" thickBot="1" x14ac:dyDescent="0.35">
      <c r="A5" s="4" t="s">
        <v>1</v>
      </c>
      <c r="B5" s="49"/>
      <c r="C5" s="49"/>
      <c r="D5" s="49"/>
      <c r="E5" s="21" t="s">
        <v>49</v>
      </c>
      <c r="F5" s="21" t="s">
        <v>54</v>
      </c>
      <c r="G5" s="21" t="s">
        <v>58</v>
      </c>
    </row>
    <row r="6" spans="1:9" x14ac:dyDescent="0.3">
      <c r="A6" s="19"/>
      <c r="B6" s="21">
        <v>1</v>
      </c>
      <c r="C6" s="21">
        <v>2</v>
      </c>
      <c r="D6" s="35">
        <v>3</v>
      </c>
      <c r="E6" s="21">
        <v>4</v>
      </c>
      <c r="F6" s="21">
        <v>5</v>
      </c>
      <c r="G6" s="21">
        <v>6</v>
      </c>
    </row>
    <row r="7" spans="1:9" x14ac:dyDescent="0.3">
      <c r="A7" s="19"/>
      <c r="B7" s="41" t="s">
        <v>59</v>
      </c>
      <c r="C7" s="29">
        <v>4210986.70974568</v>
      </c>
      <c r="D7" s="29">
        <v>4289799.1000000006</v>
      </c>
      <c r="E7" s="29">
        <f t="shared" ref="E7:G7" si="0">E8+E30</f>
        <v>5121421.8</v>
      </c>
      <c r="F7" s="29">
        <f t="shared" si="0"/>
        <v>5430275</v>
      </c>
      <c r="G7" s="29">
        <f t="shared" si="0"/>
        <v>5756091.5</v>
      </c>
    </row>
    <row r="8" spans="1:9" s="6" customFormat="1" ht="19.5" customHeight="1" thickBot="1" x14ac:dyDescent="0.35">
      <c r="A8" s="5"/>
      <c r="B8" s="22" t="s">
        <v>37</v>
      </c>
      <c r="C8" s="29">
        <v>4132655.5543245096</v>
      </c>
      <c r="D8" s="29">
        <v>4289671.2</v>
      </c>
      <c r="E8" s="29">
        <f t="shared" ref="E8:G8" si="1">E9+E22</f>
        <v>5121287.3</v>
      </c>
      <c r="F8" s="29">
        <v>5430138.5999999996</v>
      </c>
      <c r="G8" s="29">
        <f t="shared" si="1"/>
        <v>5755953.0999999996</v>
      </c>
    </row>
    <row r="9" spans="1:9" ht="21" customHeight="1" thickBot="1" x14ac:dyDescent="0.35">
      <c r="A9" s="7"/>
      <c r="B9" s="23" t="s">
        <v>2</v>
      </c>
      <c r="C9" s="30">
        <f>C8-C22</f>
        <v>3749968.3742623697</v>
      </c>
      <c r="D9" s="30">
        <v>3981549</v>
      </c>
      <c r="E9" s="30">
        <v>4661314.0999999996</v>
      </c>
      <c r="F9" s="30">
        <v>5029852.2</v>
      </c>
      <c r="G9" s="30">
        <f t="shared" ref="G9" si="2">G10+G11+G12+G16+G17+G18+G19+G20+G21</f>
        <v>5384608.7999999998</v>
      </c>
    </row>
    <row r="10" spans="1:9" x14ac:dyDescent="0.3">
      <c r="A10" s="8" t="s">
        <v>3</v>
      </c>
      <c r="B10" s="24" t="s">
        <v>4</v>
      </c>
      <c r="C10" s="31">
        <v>1444817.73339404</v>
      </c>
      <c r="D10" s="32">
        <v>1458157.5</v>
      </c>
      <c r="E10" s="32">
        <v>1581461.7</v>
      </c>
      <c r="F10" s="32">
        <v>1687160.1</v>
      </c>
      <c r="G10" s="32">
        <v>1785904.2</v>
      </c>
    </row>
    <row r="11" spans="1:9" x14ac:dyDescent="0.3">
      <c r="A11" s="9" t="s">
        <v>5</v>
      </c>
      <c r="B11" s="20" t="s">
        <v>6</v>
      </c>
      <c r="C11" s="31">
        <v>1744022.7056963998</v>
      </c>
      <c r="D11" s="32">
        <v>1904114.5</v>
      </c>
      <c r="E11" s="32">
        <v>2329919.2000000002</v>
      </c>
      <c r="F11" s="32">
        <v>2529476.9</v>
      </c>
      <c r="G11" s="32">
        <v>2708873.6</v>
      </c>
    </row>
    <row r="12" spans="1:9" x14ac:dyDescent="0.3">
      <c r="A12" s="9" t="s">
        <v>7</v>
      </c>
      <c r="B12" s="20" t="s">
        <v>8</v>
      </c>
      <c r="C12" s="32">
        <v>63207.464566919996</v>
      </c>
      <c r="D12" s="32">
        <v>65294</v>
      </c>
      <c r="E12" s="32">
        <v>73575</v>
      </c>
      <c r="F12" s="43">
        <v>79646.3</v>
      </c>
      <c r="G12" s="32">
        <v>92235.8</v>
      </c>
    </row>
    <row r="13" spans="1:9" s="11" customFormat="1" x14ac:dyDescent="0.3">
      <c r="A13" s="10"/>
      <c r="B13" s="26" t="s">
        <v>9</v>
      </c>
      <c r="C13" s="33"/>
      <c r="D13" s="33"/>
      <c r="E13" s="43"/>
      <c r="F13" s="43"/>
      <c r="G13" s="43"/>
    </row>
    <row r="14" spans="1:9" s="11" customFormat="1" x14ac:dyDescent="0.3">
      <c r="A14" s="10"/>
      <c r="B14" s="26" t="s">
        <v>10</v>
      </c>
      <c r="C14" s="33">
        <v>32865.709829249994</v>
      </c>
      <c r="D14" s="33">
        <v>35364.1</v>
      </c>
      <c r="E14" s="43">
        <v>40070.400000000001</v>
      </c>
      <c r="F14" s="43">
        <v>42637.2</v>
      </c>
      <c r="G14" s="43">
        <v>44917.1</v>
      </c>
    </row>
    <row r="15" spans="1:9" s="11" customFormat="1" x14ac:dyDescent="0.3">
      <c r="A15" s="10"/>
      <c r="B15" s="26" t="s">
        <v>43</v>
      </c>
      <c r="C15" s="33">
        <v>30341.754737670002</v>
      </c>
      <c r="D15" s="33">
        <v>29929.9</v>
      </c>
      <c r="E15" s="43">
        <v>33504.6</v>
      </c>
      <c r="F15" s="32">
        <v>37009</v>
      </c>
      <c r="G15" s="43">
        <v>47318.7</v>
      </c>
      <c r="I15" s="11" t="s">
        <v>51</v>
      </c>
    </row>
    <row r="16" spans="1:9" ht="37.5" x14ac:dyDescent="0.3">
      <c r="A16" s="9" t="s">
        <v>11</v>
      </c>
      <c r="B16" s="20" t="s">
        <v>52</v>
      </c>
      <c r="C16" s="31">
        <v>217346.5</v>
      </c>
      <c r="D16" s="32">
        <v>259216.7</v>
      </c>
      <c r="E16" s="32">
        <v>351013.4</v>
      </c>
      <c r="F16" s="32">
        <v>398138.4</v>
      </c>
      <c r="G16" s="32">
        <v>453476.6</v>
      </c>
    </row>
    <row r="17" spans="1:11" x14ac:dyDescent="0.3">
      <c r="A17" s="9" t="s">
        <v>12</v>
      </c>
      <c r="B17" s="20" t="s">
        <v>13</v>
      </c>
      <c r="C17" s="31">
        <v>30382.820440709998</v>
      </c>
      <c r="D17" s="32">
        <v>32180.400000000001</v>
      </c>
      <c r="E17" s="32">
        <v>36227.300000000003</v>
      </c>
      <c r="F17" s="32">
        <v>38605.4</v>
      </c>
      <c r="G17" s="32">
        <v>39385.199999999997</v>
      </c>
    </row>
    <row r="18" spans="1:11" x14ac:dyDescent="0.3">
      <c r="A18" s="9" t="s">
        <v>14</v>
      </c>
      <c r="B18" s="20" t="s">
        <v>15</v>
      </c>
      <c r="C18" s="31">
        <v>179140.53468519001</v>
      </c>
      <c r="D18" s="32">
        <v>187390.5</v>
      </c>
      <c r="E18" s="32">
        <v>207588.5</v>
      </c>
      <c r="F18" s="32">
        <v>213465.60000000001</v>
      </c>
      <c r="G18" s="32">
        <v>219939.4</v>
      </c>
    </row>
    <row r="19" spans="1:11" x14ac:dyDescent="0.3">
      <c r="A19" s="9" t="s">
        <v>16</v>
      </c>
      <c r="B19" s="20" t="s">
        <v>17</v>
      </c>
      <c r="C19" s="31">
        <v>32604.78199911</v>
      </c>
      <c r="D19" s="32">
        <v>33322.6</v>
      </c>
      <c r="E19" s="32">
        <v>34302.1</v>
      </c>
      <c r="F19" s="32">
        <v>35047.599999999999</v>
      </c>
      <c r="G19" s="32">
        <v>35765.599999999999</v>
      </c>
    </row>
    <row r="20" spans="1:11" x14ac:dyDescent="0.3">
      <c r="A20" s="9" t="s">
        <v>18</v>
      </c>
      <c r="B20" s="20" t="s">
        <v>19</v>
      </c>
      <c r="C20" s="31">
        <v>24558.456393159999</v>
      </c>
      <c r="D20" s="32">
        <v>28131.5</v>
      </c>
      <c r="E20" s="32">
        <v>29345.7</v>
      </c>
      <c r="F20" s="31">
        <v>30293.4</v>
      </c>
      <c r="G20" s="32">
        <v>30456.400000000001</v>
      </c>
    </row>
    <row r="21" spans="1:11" ht="19.5" thickBot="1" x14ac:dyDescent="0.35">
      <c r="A21" s="12"/>
      <c r="B21" s="20" t="s">
        <v>20</v>
      </c>
      <c r="C21" s="31">
        <f>C9-SUM(C10:C12,C16:C20)</f>
        <v>13887.377086840104</v>
      </c>
      <c r="D21" s="39">
        <v>13741.3</v>
      </c>
      <c r="E21" s="39">
        <v>17881.400000000001</v>
      </c>
      <c r="F21" s="31">
        <v>18018.599999999999</v>
      </c>
      <c r="G21" s="31">
        <v>18572</v>
      </c>
    </row>
    <row r="22" spans="1:11" ht="19.5" thickBot="1" x14ac:dyDescent="0.35">
      <c r="A22" s="13"/>
      <c r="B22" s="22" t="s">
        <v>21</v>
      </c>
      <c r="C22" s="34">
        <f>SUM(C23:C29)</f>
        <v>382687.18006213999</v>
      </c>
      <c r="D22" s="34">
        <v>308122.2</v>
      </c>
      <c r="E22" s="34">
        <f>E23+E24+E25+E26+E27+E28+E29</f>
        <v>459973.20000000007</v>
      </c>
      <c r="F22" s="34">
        <v>400286.3</v>
      </c>
      <c r="G22" s="34">
        <f>G23+G24+G25+G26+G27+G28+G29</f>
        <v>371344.3</v>
      </c>
    </row>
    <row r="23" spans="1:11" x14ac:dyDescent="0.3">
      <c r="A23" s="9"/>
      <c r="B23" s="20" t="s">
        <v>22</v>
      </c>
      <c r="C23" s="36">
        <v>230755.45652810999</v>
      </c>
      <c r="D23" s="36">
        <v>187994.4</v>
      </c>
      <c r="E23" s="36">
        <v>290186.2</v>
      </c>
      <c r="F23" s="36">
        <v>227240.1</v>
      </c>
      <c r="G23" s="36">
        <v>202426.2</v>
      </c>
    </row>
    <row r="24" spans="1:11" x14ac:dyDescent="0.3">
      <c r="A24" s="9"/>
      <c r="B24" s="20" t="s">
        <v>46</v>
      </c>
      <c r="C24" s="36">
        <v>150.93875334999998</v>
      </c>
      <c r="D24" s="36">
        <v>166</v>
      </c>
      <c r="E24" s="36">
        <v>163.69999999999999</v>
      </c>
      <c r="F24" s="36">
        <v>171</v>
      </c>
      <c r="G24" s="36">
        <v>186.6</v>
      </c>
    </row>
    <row r="25" spans="1:11" ht="37.5" x14ac:dyDescent="0.3">
      <c r="A25" s="9"/>
      <c r="B25" s="20" t="s">
        <v>36</v>
      </c>
      <c r="C25" s="31">
        <v>16132.91402095</v>
      </c>
      <c r="D25" s="32">
        <v>14439.4</v>
      </c>
      <c r="E25" s="32">
        <v>15360.8</v>
      </c>
      <c r="F25" s="32">
        <v>16327.2</v>
      </c>
      <c r="G25" s="32">
        <v>16995.5</v>
      </c>
      <c r="H25" s="27"/>
      <c r="I25" s="27"/>
      <c r="J25" s="27"/>
      <c r="K25" s="27"/>
    </row>
    <row r="26" spans="1:11" ht="37.5" x14ac:dyDescent="0.3">
      <c r="A26" s="9"/>
      <c r="B26" s="20" t="s">
        <v>23</v>
      </c>
      <c r="C26" s="31">
        <v>35960.40372378</v>
      </c>
      <c r="D26" s="32">
        <v>18963.099999999999</v>
      </c>
      <c r="E26" s="32">
        <v>36353.9</v>
      </c>
      <c r="F26" s="32">
        <v>38617.199999999997</v>
      </c>
      <c r="G26" s="32">
        <v>37330.5</v>
      </c>
    </row>
    <row r="27" spans="1:11" x14ac:dyDescent="0.3">
      <c r="A27" s="9"/>
      <c r="B27" s="20" t="s">
        <v>47</v>
      </c>
      <c r="C27" s="31">
        <v>253.33017659000001</v>
      </c>
      <c r="D27" s="36">
        <v>209.4</v>
      </c>
      <c r="E27" s="32">
        <v>219.4</v>
      </c>
      <c r="F27" s="32">
        <v>233.9</v>
      </c>
      <c r="G27" s="32">
        <v>239.3</v>
      </c>
    </row>
    <row r="28" spans="1:11" x14ac:dyDescent="0.3">
      <c r="A28" s="9"/>
      <c r="B28" s="20" t="s">
        <v>24</v>
      </c>
      <c r="C28" s="36">
        <v>49437.389508</v>
      </c>
      <c r="D28" s="32">
        <v>46458</v>
      </c>
      <c r="E28" s="36">
        <v>60006.7</v>
      </c>
      <c r="F28" s="36">
        <v>61676.800000000003</v>
      </c>
      <c r="G28" s="36">
        <v>63596.5</v>
      </c>
    </row>
    <row r="29" spans="1:11" ht="19.5" thickBot="1" x14ac:dyDescent="0.35">
      <c r="A29" s="9"/>
      <c r="B29" s="20" t="s">
        <v>25</v>
      </c>
      <c r="C29" s="25">
        <v>49996.747351359998</v>
      </c>
      <c r="D29" s="39">
        <v>39891.9</v>
      </c>
      <c r="E29" s="42">
        <v>57682.5</v>
      </c>
      <c r="F29" s="42">
        <v>56020.2</v>
      </c>
      <c r="G29" s="42">
        <v>50569.7</v>
      </c>
    </row>
    <row r="30" spans="1:11" x14ac:dyDescent="0.3">
      <c r="A30" s="14" t="s">
        <v>26</v>
      </c>
      <c r="B30" s="23" t="s">
        <v>27</v>
      </c>
      <c r="C30" s="29">
        <v>78331.155421169999</v>
      </c>
      <c r="D30" s="34">
        <v>127.9</v>
      </c>
      <c r="E30" s="44">
        <v>134.5</v>
      </c>
      <c r="F30" s="45">
        <v>136.4</v>
      </c>
      <c r="G30" s="45">
        <v>138.4</v>
      </c>
    </row>
    <row r="31" spans="1:11" x14ac:dyDescent="0.3">
      <c r="A31" s="15" t="s">
        <v>28</v>
      </c>
      <c r="B31" s="20" t="s">
        <v>29</v>
      </c>
      <c r="C31" s="32">
        <v>256.62950000000001</v>
      </c>
      <c r="D31" s="40" t="s">
        <v>53</v>
      </c>
      <c r="E31" s="40" t="s">
        <v>53</v>
      </c>
      <c r="F31" s="40" t="s">
        <v>53</v>
      </c>
      <c r="G31" s="40" t="s">
        <v>53</v>
      </c>
    </row>
    <row r="32" spans="1:11" x14ac:dyDescent="0.3">
      <c r="A32" s="15" t="s">
        <v>30</v>
      </c>
      <c r="B32" s="20" t="s">
        <v>38</v>
      </c>
      <c r="C32" s="37">
        <v>0.22100164000000003</v>
      </c>
      <c r="D32" s="40" t="s">
        <v>53</v>
      </c>
      <c r="E32" s="40" t="s">
        <v>53</v>
      </c>
      <c r="F32" s="40" t="s">
        <v>53</v>
      </c>
      <c r="G32" s="40" t="s">
        <v>53</v>
      </c>
    </row>
    <row r="33" spans="1:7" x14ac:dyDescent="0.3">
      <c r="A33" s="16" t="s">
        <v>31</v>
      </c>
      <c r="B33" s="20" t="s">
        <v>39</v>
      </c>
      <c r="C33" s="37">
        <v>28330.586964950002</v>
      </c>
      <c r="D33" s="31">
        <v>54.6</v>
      </c>
      <c r="E33" s="31">
        <v>61.3</v>
      </c>
      <c r="F33" s="31">
        <v>63.7</v>
      </c>
      <c r="G33" s="31">
        <v>66</v>
      </c>
    </row>
    <row r="34" spans="1:7" x14ac:dyDescent="0.3">
      <c r="A34" s="17" t="s">
        <v>32</v>
      </c>
      <c r="B34" s="20" t="s">
        <v>40</v>
      </c>
      <c r="C34" s="32">
        <v>11399.586235129998</v>
      </c>
      <c r="D34" s="37">
        <v>73.3</v>
      </c>
      <c r="E34" s="37">
        <v>73.2</v>
      </c>
      <c r="F34" s="37">
        <v>72.7</v>
      </c>
      <c r="G34" s="37">
        <v>72.3</v>
      </c>
    </row>
    <row r="35" spans="1:7" ht="37.5" x14ac:dyDescent="0.3">
      <c r="A35" s="17"/>
      <c r="B35" s="28" t="s">
        <v>50</v>
      </c>
      <c r="C35" s="37">
        <v>790.94544513999995</v>
      </c>
      <c r="D35" s="40" t="s">
        <v>53</v>
      </c>
      <c r="E35" s="40" t="s">
        <v>53</v>
      </c>
      <c r="F35" s="40" t="s">
        <v>53</v>
      </c>
      <c r="G35" s="40" t="s">
        <v>53</v>
      </c>
    </row>
    <row r="36" spans="1:7" ht="37.5" x14ac:dyDescent="0.3">
      <c r="A36" s="17"/>
      <c r="B36" s="20" t="s">
        <v>48</v>
      </c>
      <c r="C36" s="38" t="s">
        <v>53</v>
      </c>
      <c r="D36" s="40" t="s">
        <v>53</v>
      </c>
      <c r="E36" s="40" t="s">
        <v>53</v>
      </c>
      <c r="F36" s="40" t="s">
        <v>53</v>
      </c>
      <c r="G36" s="40" t="s">
        <v>53</v>
      </c>
    </row>
    <row r="37" spans="1:7" x14ac:dyDescent="0.3">
      <c r="A37" s="17" t="s">
        <v>33</v>
      </c>
      <c r="B37" s="20" t="s">
        <v>41</v>
      </c>
      <c r="C37" s="37">
        <v>1197.0756620499999</v>
      </c>
      <c r="D37" s="40" t="s">
        <v>53</v>
      </c>
      <c r="E37" s="40" t="s">
        <v>53</v>
      </c>
      <c r="F37" s="40" t="s">
        <v>53</v>
      </c>
      <c r="G37" s="40" t="s">
        <v>53</v>
      </c>
    </row>
    <row r="38" spans="1:7" ht="75" x14ac:dyDescent="0.3">
      <c r="A38" s="17" t="s">
        <v>34</v>
      </c>
      <c r="B38" s="20" t="s">
        <v>45</v>
      </c>
      <c r="C38" s="37">
        <v>36806.450589040003</v>
      </c>
      <c r="D38" s="40" t="s">
        <v>53</v>
      </c>
      <c r="E38" s="40" t="s">
        <v>53</v>
      </c>
      <c r="F38" s="40" t="s">
        <v>53</v>
      </c>
      <c r="G38" s="40" t="s">
        <v>53</v>
      </c>
    </row>
    <row r="39" spans="1:7" ht="56.25" x14ac:dyDescent="0.3">
      <c r="A39" s="17" t="s">
        <v>35</v>
      </c>
      <c r="B39" s="20" t="s">
        <v>42</v>
      </c>
      <c r="C39" s="37">
        <v>-450.33997677999997</v>
      </c>
      <c r="D39" s="40" t="s">
        <v>53</v>
      </c>
      <c r="E39" s="40" t="s">
        <v>53</v>
      </c>
      <c r="F39" s="40" t="s">
        <v>53</v>
      </c>
      <c r="G39" s="40" t="s">
        <v>53</v>
      </c>
    </row>
    <row r="41" spans="1:7" ht="57" customHeight="1" x14ac:dyDescent="0.3">
      <c r="B41" s="46" t="s">
        <v>61</v>
      </c>
      <c r="C41" s="47"/>
      <c r="D41" s="47"/>
      <c r="E41" s="47"/>
      <c r="F41" s="47"/>
      <c r="G41" s="47"/>
    </row>
  </sheetData>
  <mergeCells count="6">
    <mergeCell ref="B41:G41"/>
    <mergeCell ref="A2:G2"/>
    <mergeCell ref="B4:B5"/>
    <mergeCell ref="C4:C5"/>
    <mergeCell ref="E4:G4"/>
    <mergeCell ref="D4:D5"/>
  </mergeCells>
  <printOptions horizontalCentered="1"/>
  <pageMargins left="0.25" right="0.25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2024-10-16T19:07:00Z</dcterms:created>
  <dcterms:modified xsi:type="dcterms:W3CDTF">2025-05-29T12:16:29Z</dcterms:modified>
</cp:coreProperties>
</file>